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'Лист1'!$A$4:$Q$52</definedName>
  </definedNames>
  <calcPr fullCalcOnLoad="1"/>
</workbook>
</file>

<file path=xl/sharedStrings.xml><?xml version="1.0" encoding="utf-8"?>
<sst xmlns="http://schemas.openxmlformats.org/spreadsheetml/2006/main" count="90" uniqueCount="82">
  <si>
    <t>Индекс предметных областей, разделов и учебных предметов</t>
  </si>
  <si>
    <t>Наименование частей, предметных областей, разделов и учебных предметов</t>
  </si>
  <si>
    <t>максимальная учебная нагрузка</t>
  </si>
  <si>
    <t>самостоятельная работа</t>
  </si>
  <si>
    <t>Аудиторные занятия (в часах)</t>
  </si>
  <si>
    <r>
      <t xml:space="preserve">промежуточная аттестация </t>
    </r>
    <r>
      <rPr>
        <sz val="8"/>
        <rFont val="Arial Cyr"/>
        <family val="0"/>
      </rPr>
      <t>(по полугодиям)</t>
    </r>
  </si>
  <si>
    <t>распределение по годам обучения</t>
  </si>
  <si>
    <t>трудоемкость в часах</t>
  </si>
  <si>
    <t>групповые занятия</t>
  </si>
  <si>
    <t>мелкогрупповые занятия</t>
  </si>
  <si>
    <t>индиивдуальные занятия</t>
  </si>
  <si>
    <t>зачеты, контрольные уроки</t>
  </si>
  <si>
    <t xml:space="preserve">экзамены </t>
  </si>
  <si>
    <t>Структура и объем ОП</t>
  </si>
  <si>
    <t>Обязательная часть</t>
  </si>
  <si>
    <t>ПО.01.</t>
  </si>
  <si>
    <t>Музыкальное исполнительство</t>
  </si>
  <si>
    <t>Количество недель аудиторных занятий</t>
  </si>
  <si>
    <t>Недельная нагрузка в часах</t>
  </si>
  <si>
    <t>ПО.01.УП.02.</t>
  </si>
  <si>
    <t>ПО.01.УП.01.</t>
  </si>
  <si>
    <t>ПО.02.</t>
  </si>
  <si>
    <t>Теория и история музыки</t>
  </si>
  <si>
    <t>ПО.02.УП.01.</t>
  </si>
  <si>
    <t>ПО.02.УП.02.</t>
  </si>
  <si>
    <t>Сольфеджио</t>
  </si>
  <si>
    <t>аудиторная нагрузка по двум предметным областям:</t>
  </si>
  <si>
    <t>Максимальная нагрузка по двум предметным областям</t>
  </si>
  <si>
    <t>Количество контрольных уроков, зачетов, экзаменов по двум предметным областям</t>
  </si>
  <si>
    <t>В.00.</t>
  </si>
  <si>
    <t>Вариативная часть</t>
  </si>
  <si>
    <t>В.01.УП.01.</t>
  </si>
  <si>
    <t>Всего аудиторная нагрузка с учетом вариативной части:</t>
  </si>
  <si>
    <t>Всего максимальная нагрузка с учетом вариативной части:</t>
  </si>
  <si>
    <t>Всего количество контрольных уроков, зачетов, экзаменов:</t>
  </si>
  <si>
    <t>Консультации</t>
  </si>
  <si>
    <t>Годовая нагрузка в часах</t>
  </si>
  <si>
    <t>Аттестация</t>
  </si>
  <si>
    <t>Годовой объем в неделях</t>
  </si>
  <si>
    <t>К.03.04.</t>
  </si>
  <si>
    <t>К.03.03.</t>
  </si>
  <si>
    <t>К.03.02.</t>
  </si>
  <si>
    <t>К.03.01.</t>
  </si>
  <si>
    <t>К.03.00.</t>
  </si>
  <si>
    <t>А.04.00.</t>
  </si>
  <si>
    <t>Итоговая аттестация</t>
  </si>
  <si>
    <t>Резерв учебного времени</t>
  </si>
  <si>
    <t>В.01.УП.02.</t>
  </si>
  <si>
    <r>
      <t xml:space="preserve">Музыкальная литература </t>
    </r>
    <r>
      <rPr>
        <sz val="10"/>
        <rFont val="Arial Cyr"/>
        <family val="0"/>
      </rPr>
      <t>(зарубежная, отечественная)</t>
    </r>
  </si>
  <si>
    <t>Специальность</t>
  </si>
  <si>
    <t>Ансамбль</t>
  </si>
  <si>
    <t>К.03.05.</t>
  </si>
  <si>
    <t>Оркестр</t>
  </si>
  <si>
    <t>1-е полугодие</t>
  </si>
  <si>
    <t>2-е полугодие</t>
  </si>
  <si>
    <t>ПО.02.УП.03</t>
  </si>
  <si>
    <t>Элементарная теория музыки</t>
  </si>
  <si>
    <t xml:space="preserve">Принято </t>
  </si>
  <si>
    <t>Пед.советом от 03.09.2013</t>
  </si>
  <si>
    <t xml:space="preserve">УЧЕБНЫЙ ПЛАН </t>
  </si>
  <si>
    <t>муниципальное бюджетное образовательное учреждение дополнительного образования детей "Детская музыкальная школа им. М.А.Балакирева"</t>
  </si>
  <si>
    <t>дополнительный (9 класс)</t>
  </si>
  <si>
    <t>Примечание к учебному плану</t>
  </si>
  <si>
    <t>По предметам обязательной части объем самостоятельной нагрузки обучающихся планируется следующим образом:</t>
  </si>
  <si>
    <t>По предметам вариативной части:</t>
  </si>
  <si>
    <t xml:space="preserve">Фортепиано/синтезатор </t>
  </si>
  <si>
    <t>ИА.04.01.</t>
  </si>
  <si>
    <t>ИА.04.01.01.</t>
  </si>
  <si>
    <t>ИА.04.01.02</t>
  </si>
  <si>
    <t>ИА.04.01.03.</t>
  </si>
  <si>
    <t>"Ансамбль" - 2 часа в неделю;</t>
  </si>
  <si>
    <t>"Сольфеджио" - 1 час в неделю;</t>
  </si>
  <si>
    <t>"Музыкальная литература (зарубежная, отечественная)" - 1 час в неделю;</t>
  </si>
  <si>
    <t>"Элементарная теория музыки" - 1 час в неделю.</t>
  </si>
  <si>
    <t>"Оркестровый класс" - 0,5 часа в неделю.</t>
  </si>
  <si>
    <t>"Фортепиано/синтезатор" - 0,5 часа в неделю</t>
  </si>
  <si>
    <t xml:space="preserve">1. Объем самостоятельной работы в неделю обучающихся по учебным предметам обязательной и   </t>
  </si>
  <si>
    <t>домашнего задания,параллельного освоения детьми программы основного общего образования.</t>
  </si>
  <si>
    <t xml:space="preserve">вариативной частей в среднем за весь период обучения определяется с учетом минимальных затарат на подготовку  </t>
  </si>
  <si>
    <t>"Специальность" - по 4 часа в неделю;</t>
  </si>
  <si>
    <t>Оркестровый класс/колл.музиц.</t>
  </si>
  <si>
    <t xml:space="preserve"> дополнительная предпрофессиональная общеобразовательная программа в области музыкального искусства "НАРОДНЫЕ ИНСТРУМЕНТЫ"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</si>
</sst>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2" fillId="2" borderId="6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 vertical="justify"/>
    </xf>
    <xf numFmtId="0" fontId="0" fillId="2" borderId="11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workbookViewId="0" topLeftCell="A30">
      <selection activeCell="A1" sqref="A1:R66"/>
    </sheetView>
  </sheetViews>
  <sheetFormatPr defaultColWidth="9.00390625" defaultRowHeight="12.75"/>
  <cols>
    <col min="1" max="1" width="18.00390625" style="0" customWidth="1"/>
    <col min="2" max="2" width="28.625" style="0" customWidth="1"/>
    <col min="3" max="3" width="8.125" style="0" customWidth="1"/>
    <col min="10" max="10" width="16.875" style="0" customWidth="1"/>
    <col min="11" max="11" width="21.125" style="0" customWidth="1"/>
    <col min="12" max="13" width="9.125" style="0" hidden="1" customWidth="1"/>
    <col min="14" max="14" width="9.00390625" style="0" hidden="1" customWidth="1"/>
    <col min="15" max="17" width="9.125" style="0" hidden="1" customWidth="1"/>
  </cols>
  <sheetData>
    <row r="1" spans="1:11" ht="1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45"/>
      <c r="B3" s="45"/>
      <c r="C3" s="45"/>
      <c r="D3" s="45"/>
      <c r="E3" s="6" t="s">
        <v>59</v>
      </c>
      <c r="F3" s="6"/>
      <c r="G3" s="45"/>
      <c r="H3" s="45"/>
      <c r="I3" s="45"/>
      <c r="J3" s="45"/>
      <c r="K3" s="45"/>
    </row>
    <row r="4" spans="1:11" ht="15.75">
      <c r="A4" s="45" t="s">
        <v>60</v>
      </c>
      <c r="B4" s="45"/>
      <c r="C4" s="45"/>
      <c r="D4" s="45"/>
      <c r="E4" s="6"/>
      <c r="F4" s="6"/>
      <c r="G4" s="6"/>
      <c r="H4" s="6"/>
      <c r="I4" s="45"/>
      <c r="J4" s="45"/>
      <c r="K4" s="45"/>
    </row>
    <row r="5" spans="1:11" ht="1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>
      <c r="A6" s="45"/>
      <c r="B6" s="45"/>
      <c r="C6" s="45"/>
      <c r="D6" s="45"/>
      <c r="E6" s="45"/>
      <c r="F6" s="45"/>
      <c r="G6" s="45"/>
      <c r="H6" s="45" t="s">
        <v>61</v>
      </c>
      <c r="I6" s="45"/>
      <c r="J6" s="45"/>
      <c r="K6" s="45"/>
    </row>
    <row r="9" spans="1:18" ht="63.75">
      <c r="A9" s="130" t="s">
        <v>0</v>
      </c>
      <c r="B9" s="130" t="s">
        <v>1</v>
      </c>
      <c r="C9" s="1" t="s">
        <v>2</v>
      </c>
      <c r="D9" s="1" t="s">
        <v>3</v>
      </c>
      <c r="E9" s="130" t="s">
        <v>4</v>
      </c>
      <c r="F9" s="130"/>
      <c r="G9" s="130"/>
      <c r="H9" s="130" t="s">
        <v>5</v>
      </c>
      <c r="I9" s="132"/>
      <c r="J9" s="133" t="s">
        <v>6</v>
      </c>
      <c r="K9" s="134"/>
      <c r="L9" s="134"/>
      <c r="M9" s="134"/>
      <c r="N9" s="134"/>
      <c r="O9" s="134"/>
      <c r="P9" s="134"/>
      <c r="Q9" s="134"/>
      <c r="R9" s="36"/>
    </row>
    <row r="10" spans="1:18" ht="129.75">
      <c r="A10" s="131"/>
      <c r="B10" s="131"/>
      <c r="C10" s="2" t="s">
        <v>7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40" t="s">
        <v>53</v>
      </c>
      <c r="K10" s="40" t="s">
        <v>54</v>
      </c>
      <c r="L10" s="39"/>
      <c r="M10" s="39"/>
      <c r="N10" s="39"/>
      <c r="O10" s="39"/>
      <c r="P10" s="39"/>
      <c r="Q10" s="39"/>
      <c r="R10" s="32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/>
      <c r="M11" s="3"/>
      <c r="N11" s="3"/>
      <c r="O11" s="39"/>
      <c r="P11" s="39"/>
      <c r="Q11" s="39"/>
      <c r="R11" s="32"/>
    </row>
    <row r="12" spans="1:18" ht="12.75">
      <c r="A12" s="123"/>
      <c r="B12" s="128" t="s">
        <v>13</v>
      </c>
      <c r="C12" s="123">
        <f>E12+D12</f>
        <v>747.5</v>
      </c>
      <c r="D12" s="123">
        <f>D14+D29</f>
        <v>330</v>
      </c>
      <c r="E12" s="114">
        <f>F14+E29</f>
        <v>417.5</v>
      </c>
      <c r="F12" s="115"/>
      <c r="G12" s="116"/>
      <c r="H12" s="123"/>
      <c r="I12" s="123"/>
      <c r="J12" s="124" t="s">
        <v>17</v>
      </c>
      <c r="K12" s="125"/>
      <c r="L12" s="125"/>
      <c r="M12" s="125"/>
      <c r="N12" s="125"/>
      <c r="O12" s="125"/>
      <c r="P12" s="125"/>
      <c r="Q12" s="125"/>
      <c r="R12" s="32"/>
    </row>
    <row r="13" spans="1:18" ht="12.75">
      <c r="A13" s="123"/>
      <c r="B13" s="129"/>
      <c r="C13" s="123"/>
      <c r="D13" s="123"/>
      <c r="E13" s="117"/>
      <c r="F13" s="118"/>
      <c r="G13" s="119"/>
      <c r="H13" s="123"/>
      <c r="I13" s="123"/>
      <c r="J13" s="41">
        <v>16</v>
      </c>
      <c r="K13" s="41">
        <v>17</v>
      </c>
      <c r="L13" s="41"/>
      <c r="M13" s="41"/>
      <c r="N13" s="41"/>
      <c r="O13" s="41">
        <v>33</v>
      </c>
      <c r="P13" s="41">
        <v>33</v>
      </c>
      <c r="Q13" s="43">
        <v>33</v>
      </c>
      <c r="R13" s="32"/>
    </row>
    <row r="14" spans="1:18" ht="12.75">
      <c r="A14" s="12"/>
      <c r="B14" s="11" t="s">
        <v>14</v>
      </c>
      <c r="C14" s="55">
        <f>F14+D14</f>
        <v>615.5</v>
      </c>
      <c r="D14" s="56">
        <f>D15+D18</f>
        <v>297</v>
      </c>
      <c r="E14" s="56"/>
      <c r="F14" s="53">
        <f>E24+E38</f>
        <v>318.5</v>
      </c>
      <c r="G14" s="13"/>
      <c r="H14" s="13"/>
      <c r="I14" s="12"/>
      <c r="J14" s="126" t="s">
        <v>18</v>
      </c>
      <c r="K14" s="127"/>
      <c r="L14" s="127"/>
      <c r="M14" s="127"/>
      <c r="N14" s="127"/>
      <c r="O14" s="127"/>
      <c r="P14" s="127"/>
      <c r="Q14" s="127"/>
      <c r="R14" s="32"/>
    </row>
    <row r="15" spans="1:19" ht="25.5">
      <c r="A15" s="4" t="s">
        <v>15</v>
      </c>
      <c r="B15" s="5" t="s">
        <v>16</v>
      </c>
      <c r="C15" s="7">
        <f>D15+E15+F15+G15</f>
        <v>346.5</v>
      </c>
      <c r="D15" s="7">
        <f>D16+D17</f>
        <v>198</v>
      </c>
      <c r="E15" s="46">
        <f>E16+E17</f>
        <v>0</v>
      </c>
      <c r="F15" s="46">
        <f>F16+F17</f>
        <v>66</v>
      </c>
      <c r="G15" s="46">
        <f>G16+G17</f>
        <v>82.5</v>
      </c>
      <c r="H15" s="14"/>
      <c r="I15" s="14"/>
      <c r="J15" s="14"/>
      <c r="K15" s="14"/>
      <c r="L15" s="14"/>
      <c r="M15" s="14"/>
      <c r="N15" s="14"/>
      <c r="O15" s="14"/>
      <c r="P15" s="14"/>
      <c r="Q15" s="38"/>
      <c r="R15" s="32"/>
      <c r="S15" s="32"/>
    </row>
    <row r="16" spans="1:18" ht="16.5">
      <c r="A16" s="15" t="s">
        <v>20</v>
      </c>
      <c r="B16" s="16" t="s">
        <v>49</v>
      </c>
      <c r="C16" s="15">
        <f>D16+G16</f>
        <v>214.5</v>
      </c>
      <c r="D16" s="15">
        <f>4*33</f>
        <v>132</v>
      </c>
      <c r="E16" s="15"/>
      <c r="F16" s="15"/>
      <c r="G16" s="15">
        <f>J16*16+K16*17</f>
        <v>82.5</v>
      </c>
      <c r="H16" s="14">
        <v>17</v>
      </c>
      <c r="I16" s="14"/>
      <c r="J16" s="47">
        <v>2.5</v>
      </c>
      <c r="K16" s="47">
        <v>2.5</v>
      </c>
      <c r="L16" s="37"/>
      <c r="M16" s="37"/>
      <c r="N16" s="37"/>
      <c r="O16" s="37"/>
      <c r="P16" s="37"/>
      <c r="Q16" s="42"/>
      <c r="R16" s="32"/>
    </row>
    <row r="17" spans="1:17" ht="16.5">
      <c r="A17" s="15" t="s">
        <v>19</v>
      </c>
      <c r="B17" s="15" t="s">
        <v>50</v>
      </c>
      <c r="C17" s="15">
        <f>D17+F17</f>
        <v>132</v>
      </c>
      <c r="D17" s="15">
        <f>2*33</f>
        <v>66</v>
      </c>
      <c r="E17" s="15"/>
      <c r="F17" s="15">
        <f>J17*16+(K17*17)</f>
        <v>66</v>
      </c>
      <c r="G17" s="33"/>
      <c r="H17" s="14">
        <v>18</v>
      </c>
      <c r="I17" s="14"/>
      <c r="J17" s="47">
        <v>2</v>
      </c>
      <c r="K17" s="47">
        <v>2</v>
      </c>
      <c r="L17" s="37"/>
      <c r="M17" s="37"/>
      <c r="N17" s="37"/>
      <c r="O17" s="37"/>
      <c r="P17" s="37"/>
      <c r="Q17" s="37"/>
    </row>
    <row r="18" spans="1:17" ht="16.5">
      <c r="A18" s="7" t="s">
        <v>21</v>
      </c>
      <c r="B18" s="7" t="s">
        <v>22</v>
      </c>
      <c r="C18" s="7">
        <f>E18+D18</f>
        <v>231</v>
      </c>
      <c r="D18" s="7">
        <f>D19+D20+D21</f>
        <v>99</v>
      </c>
      <c r="E18" s="120">
        <f>F19+F20+F21</f>
        <v>132</v>
      </c>
      <c r="F18" s="121"/>
      <c r="G18" s="122"/>
      <c r="H18" s="14"/>
      <c r="I18" s="14"/>
      <c r="J18" s="48"/>
      <c r="K18" s="48"/>
      <c r="L18" s="14"/>
      <c r="M18" s="14"/>
      <c r="N18" s="14"/>
      <c r="O18" s="14"/>
      <c r="P18" s="14"/>
      <c r="Q18" s="14"/>
    </row>
    <row r="19" spans="1:17" ht="16.5">
      <c r="A19" s="15" t="s">
        <v>23</v>
      </c>
      <c r="B19" s="17" t="s">
        <v>25</v>
      </c>
      <c r="C19" s="15">
        <f>F19+D19</f>
        <v>82.5</v>
      </c>
      <c r="D19" s="15">
        <f>1*33</f>
        <v>33</v>
      </c>
      <c r="E19" s="33"/>
      <c r="F19" s="17">
        <f>J19*16+(K19*17)</f>
        <v>49.5</v>
      </c>
      <c r="G19" s="15"/>
      <c r="H19" s="14">
        <v>17</v>
      </c>
      <c r="I19" s="14"/>
      <c r="J19" s="49">
        <v>1.5</v>
      </c>
      <c r="K19" s="49">
        <v>1.5</v>
      </c>
      <c r="L19" s="15">
        <v>1.5</v>
      </c>
      <c r="M19" s="15">
        <v>1.5</v>
      </c>
      <c r="N19" s="15">
        <v>1.5</v>
      </c>
      <c r="O19" s="15"/>
      <c r="P19" s="15"/>
      <c r="Q19" s="15"/>
    </row>
    <row r="20" spans="1:17" ht="26.25">
      <c r="A20" s="15" t="s">
        <v>24</v>
      </c>
      <c r="B20" s="20" t="s">
        <v>48</v>
      </c>
      <c r="C20" s="15">
        <f>F20+D20</f>
        <v>82.5</v>
      </c>
      <c r="D20" s="15">
        <f>1*33</f>
        <v>33</v>
      </c>
      <c r="E20" s="15"/>
      <c r="F20" s="15">
        <f>J20*16+(K20*17)</f>
        <v>49.5</v>
      </c>
      <c r="G20" s="15"/>
      <c r="H20" s="14">
        <v>17</v>
      </c>
      <c r="I20" s="14"/>
      <c r="J20" s="49">
        <v>1.5</v>
      </c>
      <c r="K20" s="49">
        <v>1.5</v>
      </c>
      <c r="L20" s="15">
        <v>1</v>
      </c>
      <c r="M20" s="15">
        <v>1</v>
      </c>
      <c r="N20" s="15">
        <v>1.5</v>
      </c>
      <c r="O20" s="15"/>
      <c r="P20" s="15"/>
      <c r="Q20" s="15"/>
    </row>
    <row r="21" spans="1:17" ht="16.5">
      <c r="A21" s="19" t="s">
        <v>55</v>
      </c>
      <c r="B21" s="35" t="s">
        <v>56</v>
      </c>
      <c r="C21" s="15">
        <f>F21+D21</f>
        <v>66</v>
      </c>
      <c r="D21" s="15">
        <f>1*33</f>
        <v>33</v>
      </c>
      <c r="E21" s="15"/>
      <c r="F21" s="15">
        <f>J21*16+(K21*17)</f>
        <v>33</v>
      </c>
      <c r="G21" s="15"/>
      <c r="H21" s="14">
        <v>17.18</v>
      </c>
      <c r="I21" s="14"/>
      <c r="J21" s="49">
        <v>1</v>
      </c>
      <c r="K21" s="49">
        <v>1</v>
      </c>
      <c r="L21" s="15"/>
      <c r="M21" s="15"/>
      <c r="N21" s="15"/>
      <c r="O21" s="15"/>
      <c r="P21" s="15"/>
      <c r="Q21" s="15"/>
    </row>
    <row r="22" spans="1:17" ht="12.75">
      <c r="A22" s="101" t="s">
        <v>26</v>
      </c>
      <c r="B22" s="101"/>
      <c r="C22" s="90"/>
      <c r="D22" s="90"/>
      <c r="E22" s="108">
        <f>G15+F15+E18</f>
        <v>280.5</v>
      </c>
      <c r="F22" s="109"/>
      <c r="G22" s="110"/>
      <c r="H22" s="83"/>
      <c r="I22" s="83"/>
      <c r="J22" s="103">
        <f>J16+J17+J19+J20+J21</f>
        <v>8.5</v>
      </c>
      <c r="K22" s="103">
        <f>K16+K17+K19+K20+K21</f>
        <v>8.5</v>
      </c>
      <c r="L22" s="90" t="e">
        <f>L16+L17+#REF!+#REF!+L19+L20</f>
        <v>#REF!</v>
      </c>
      <c r="M22" s="90" t="e">
        <f>M16+M17+#REF!+#REF!+M19+M20+M21</f>
        <v>#REF!</v>
      </c>
      <c r="N22" s="90" t="e">
        <f>N16+N17+#REF!+#REF!+N19+N20+N21</f>
        <v>#REF!</v>
      </c>
      <c r="O22" s="90"/>
      <c r="P22" s="106" t="e">
        <f>P16+P17+#REF!+#REF!+P19+P20+P21</f>
        <v>#REF!</v>
      </c>
      <c r="Q22" s="90" t="e">
        <f>Q16+Q17+#REF!+#REF!+Q19+Q20+Q21</f>
        <v>#REF!</v>
      </c>
    </row>
    <row r="23" spans="1:17" ht="12.75">
      <c r="A23" s="90"/>
      <c r="B23" s="90"/>
      <c r="C23" s="90"/>
      <c r="D23" s="90"/>
      <c r="E23" s="111"/>
      <c r="F23" s="112"/>
      <c r="G23" s="113"/>
      <c r="H23" s="83"/>
      <c r="I23" s="83"/>
      <c r="J23" s="103"/>
      <c r="K23" s="103"/>
      <c r="L23" s="90"/>
      <c r="M23" s="90"/>
      <c r="N23" s="90"/>
      <c r="O23" s="90"/>
      <c r="P23" s="107"/>
      <c r="Q23" s="90"/>
    </row>
    <row r="24" spans="1:17" ht="12.75">
      <c r="A24" s="104" t="s">
        <v>27</v>
      </c>
      <c r="B24" s="104"/>
      <c r="C24" s="105">
        <f>E24+D24</f>
        <v>577.5</v>
      </c>
      <c r="D24" s="105">
        <f>D15+D18</f>
        <v>297</v>
      </c>
      <c r="E24" s="95">
        <f>E22</f>
        <v>280.5</v>
      </c>
      <c r="F24" s="96"/>
      <c r="G24" s="97"/>
      <c r="H24" s="83"/>
      <c r="I24" s="83"/>
      <c r="J24" s="103">
        <f>J22+4+2+1+1+1</f>
        <v>17.5</v>
      </c>
      <c r="K24" s="103">
        <f>J24</f>
        <v>17.5</v>
      </c>
      <c r="L24" s="90"/>
      <c r="M24" s="90"/>
      <c r="N24" s="90"/>
      <c r="O24" s="90"/>
      <c r="P24" s="90"/>
      <c r="Q24" s="90"/>
    </row>
    <row r="25" spans="1:17" ht="12.75">
      <c r="A25" s="90"/>
      <c r="B25" s="90"/>
      <c r="C25" s="105"/>
      <c r="D25" s="105"/>
      <c r="E25" s="98"/>
      <c r="F25" s="99"/>
      <c r="G25" s="100"/>
      <c r="H25" s="83"/>
      <c r="I25" s="83"/>
      <c r="J25" s="103"/>
      <c r="K25" s="103"/>
      <c r="L25" s="90"/>
      <c r="M25" s="90"/>
      <c r="N25" s="90"/>
      <c r="O25" s="90"/>
      <c r="P25" s="90"/>
      <c r="Q25" s="90"/>
    </row>
    <row r="26" spans="1:17" ht="12.75">
      <c r="A26" s="101" t="s">
        <v>28</v>
      </c>
      <c r="B26" s="101"/>
      <c r="C26" s="90"/>
      <c r="D26" s="90"/>
      <c r="E26" s="90"/>
      <c r="F26" s="90"/>
      <c r="G26" s="90"/>
      <c r="H26" s="81">
        <v>6</v>
      </c>
      <c r="I26" s="83"/>
      <c r="J26" s="90"/>
      <c r="K26" s="90"/>
      <c r="L26" s="90"/>
      <c r="M26" s="90"/>
      <c r="N26" s="94"/>
      <c r="O26" s="90"/>
      <c r="P26" s="90"/>
      <c r="Q26" s="90"/>
    </row>
    <row r="27" spans="1:17" ht="12.75">
      <c r="A27" s="101"/>
      <c r="B27" s="101"/>
      <c r="C27" s="90"/>
      <c r="D27" s="90"/>
      <c r="E27" s="90"/>
      <c r="F27" s="90"/>
      <c r="G27" s="90"/>
      <c r="H27" s="102"/>
      <c r="I27" s="83"/>
      <c r="J27" s="90"/>
      <c r="K27" s="90"/>
      <c r="L27" s="90"/>
      <c r="M27" s="90"/>
      <c r="N27" s="94"/>
      <c r="O27" s="90"/>
      <c r="P27" s="90"/>
      <c r="Q27" s="90"/>
    </row>
    <row r="28" spans="1:17" ht="12.75">
      <c r="A28" s="101"/>
      <c r="B28" s="101"/>
      <c r="C28" s="90"/>
      <c r="D28" s="90"/>
      <c r="E28" s="90"/>
      <c r="F28" s="90"/>
      <c r="G28" s="90"/>
      <c r="H28" s="82"/>
      <c r="I28" s="83"/>
      <c r="J28" s="90"/>
      <c r="K28" s="90"/>
      <c r="L28" s="90"/>
      <c r="M28" s="90"/>
      <c r="N28" s="94"/>
      <c r="O28" s="90"/>
      <c r="P28" s="90"/>
      <c r="Q28" s="90"/>
    </row>
    <row r="29" spans="1:17" ht="16.5">
      <c r="A29" s="7" t="s">
        <v>29</v>
      </c>
      <c r="B29" s="7" t="s">
        <v>30</v>
      </c>
      <c r="C29" s="7">
        <f>E29+D29</f>
        <v>132</v>
      </c>
      <c r="D29" s="7">
        <f>D31+D30</f>
        <v>33</v>
      </c>
      <c r="E29" s="91">
        <f>G30+F30+E30+G31+F31+E31</f>
        <v>99</v>
      </c>
      <c r="F29" s="92"/>
      <c r="G29" s="93"/>
      <c r="H29" s="14"/>
      <c r="I29" s="14"/>
      <c r="J29" s="61">
        <f>J31+J30</f>
        <v>3</v>
      </c>
      <c r="K29" s="61">
        <f>K31+K30</f>
        <v>3</v>
      </c>
      <c r="L29" s="14"/>
      <c r="M29" s="14"/>
      <c r="N29" s="14"/>
      <c r="O29" s="14"/>
      <c r="P29" s="14"/>
      <c r="Q29" s="14"/>
    </row>
    <row r="30" spans="1:17" ht="16.5">
      <c r="A30" s="17" t="s">
        <v>31</v>
      </c>
      <c r="B30" s="50" t="s">
        <v>80</v>
      </c>
      <c r="C30" s="17">
        <f>E30+D30</f>
        <v>82.5</v>
      </c>
      <c r="D30" s="17">
        <f>0.5*33</f>
        <v>16.5</v>
      </c>
      <c r="E30" s="44">
        <f>J30*16+K30*17</f>
        <v>66</v>
      </c>
      <c r="F30" s="44"/>
      <c r="G30" s="44"/>
      <c r="H30" s="14">
        <v>18</v>
      </c>
      <c r="I30" s="14"/>
      <c r="J30" s="52">
        <v>2</v>
      </c>
      <c r="K30" s="52">
        <v>2</v>
      </c>
      <c r="L30" s="14"/>
      <c r="M30" s="14"/>
      <c r="N30" s="14"/>
      <c r="O30" s="14"/>
      <c r="P30" s="14"/>
      <c r="Q30" s="14"/>
    </row>
    <row r="31" spans="1:17" ht="16.5">
      <c r="A31" s="17" t="s">
        <v>47</v>
      </c>
      <c r="B31" s="51" t="s">
        <v>65</v>
      </c>
      <c r="C31" s="17">
        <f>G31+D31</f>
        <v>49.5</v>
      </c>
      <c r="D31" s="17">
        <f>0.5*33</f>
        <v>16.5</v>
      </c>
      <c r="E31" s="44"/>
      <c r="F31" s="44"/>
      <c r="G31" s="44">
        <f>J31*16+K31*17</f>
        <v>33</v>
      </c>
      <c r="H31" s="14">
        <v>18</v>
      </c>
      <c r="I31" s="14"/>
      <c r="J31" s="52">
        <v>1</v>
      </c>
      <c r="K31" s="52">
        <v>1</v>
      </c>
      <c r="L31" s="14"/>
      <c r="M31" s="14"/>
      <c r="N31" s="14"/>
      <c r="O31" s="14"/>
      <c r="P31" s="14"/>
      <c r="Q31" s="14"/>
    </row>
    <row r="32" spans="1:17" ht="12.75">
      <c r="A32" s="87" t="s">
        <v>32</v>
      </c>
      <c r="B32" s="87"/>
      <c r="C32" s="89"/>
      <c r="D32" s="89"/>
      <c r="E32" s="89">
        <f>E24+E29</f>
        <v>379.5</v>
      </c>
      <c r="F32" s="89"/>
      <c r="G32" s="89"/>
      <c r="H32" s="83"/>
      <c r="I32" s="83"/>
      <c r="J32" s="85">
        <f>J22+J29</f>
        <v>11.5</v>
      </c>
      <c r="K32" s="85">
        <f>K22+K29</f>
        <v>11.5</v>
      </c>
      <c r="L32" s="80"/>
      <c r="M32" s="80"/>
      <c r="N32" s="80"/>
      <c r="O32" s="80"/>
      <c r="P32" s="80"/>
      <c r="Q32" s="80"/>
    </row>
    <row r="33" spans="1:18" ht="12.75">
      <c r="A33" s="88"/>
      <c r="B33" s="88"/>
      <c r="C33" s="89"/>
      <c r="D33" s="89"/>
      <c r="E33" s="89"/>
      <c r="F33" s="89"/>
      <c r="G33" s="89"/>
      <c r="H33" s="83"/>
      <c r="I33" s="83"/>
      <c r="J33" s="86"/>
      <c r="K33" s="86"/>
      <c r="L33" s="80"/>
      <c r="M33" s="80"/>
      <c r="N33" s="80"/>
      <c r="O33" s="80"/>
      <c r="P33" s="80"/>
      <c r="Q33" s="80"/>
      <c r="R33" s="36"/>
    </row>
    <row r="34" spans="1:18" ht="12.75">
      <c r="A34" s="87" t="s">
        <v>33</v>
      </c>
      <c r="B34" s="87"/>
      <c r="C34" s="89">
        <f>E34+D34</f>
        <v>709.5</v>
      </c>
      <c r="D34" s="89">
        <f>D24+D29</f>
        <v>330</v>
      </c>
      <c r="E34" s="89">
        <f>E32</f>
        <v>379.5</v>
      </c>
      <c r="F34" s="89"/>
      <c r="G34" s="89"/>
      <c r="H34" s="83"/>
      <c r="I34" s="83"/>
      <c r="J34" s="85">
        <f>J24+1</f>
        <v>18.5</v>
      </c>
      <c r="K34" s="85">
        <f>J34</f>
        <v>18.5</v>
      </c>
      <c r="L34" s="80"/>
      <c r="M34" s="80"/>
      <c r="N34" s="80"/>
      <c r="O34" s="80"/>
      <c r="P34" s="80"/>
      <c r="Q34" s="80"/>
      <c r="R34" s="36"/>
    </row>
    <row r="35" spans="1:18" ht="12.75">
      <c r="A35" s="88"/>
      <c r="B35" s="88"/>
      <c r="C35" s="89"/>
      <c r="D35" s="89"/>
      <c r="E35" s="89"/>
      <c r="F35" s="89"/>
      <c r="G35" s="89"/>
      <c r="H35" s="83"/>
      <c r="I35" s="83"/>
      <c r="J35" s="86"/>
      <c r="K35" s="86"/>
      <c r="L35" s="80"/>
      <c r="M35" s="80"/>
      <c r="N35" s="80"/>
      <c r="O35" s="80"/>
      <c r="P35" s="80"/>
      <c r="Q35" s="80"/>
      <c r="R35" s="36"/>
    </row>
    <row r="36" spans="1:18" ht="12.75">
      <c r="A36" s="84" t="s">
        <v>34</v>
      </c>
      <c r="B36" s="84"/>
      <c r="C36" s="80"/>
      <c r="D36" s="80"/>
      <c r="E36" s="74"/>
      <c r="F36" s="75"/>
      <c r="G36" s="76"/>
      <c r="H36" s="81">
        <v>8</v>
      </c>
      <c r="I36" s="83"/>
      <c r="J36" s="80"/>
      <c r="K36" s="80"/>
      <c r="L36" s="80"/>
      <c r="M36" s="80"/>
      <c r="N36" s="80"/>
      <c r="O36" s="80"/>
      <c r="P36" s="80"/>
      <c r="Q36" s="80"/>
      <c r="R36" s="36"/>
    </row>
    <row r="37" spans="1:18" ht="12.75">
      <c r="A37" s="84"/>
      <c r="B37" s="84"/>
      <c r="C37" s="80"/>
      <c r="D37" s="80"/>
      <c r="E37" s="77"/>
      <c r="F37" s="78"/>
      <c r="G37" s="79"/>
      <c r="H37" s="82"/>
      <c r="I37" s="83"/>
      <c r="J37" s="80"/>
      <c r="K37" s="80"/>
      <c r="L37" s="80"/>
      <c r="M37" s="80"/>
      <c r="N37" s="80"/>
      <c r="O37" s="80"/>
      <c r="P37" s="80"/>
      <c r="Q37" s="80"/>
      <c r="R37" s="36"/>
    </row>
    <row r="38" spans="1:18" ht="12.75">
      <c r="A38" s="10" t="s">
        <v>43</v>
      </c>
      <c r="B38" s="10" t="s">
        <v>35</v>
      </c>
      <c r="C38" s="9">
        <f>E38</f>
        <v>38</v>
      </c>
      <c r="D38" s="9"/>
      <c r="E38" s="71">
        <f>G39+F40+F41+F42+E43</f>
        <v>38</v>
      </c>
      <c r="F38" s="72"/>
      <c r="G38" s="73"/>
      <c r="H38" s="55"/>
      <c r="I38" s="55"/>
      <c r="J38" s="71" t="s">
        <v>36</v>
      </c>
      <c r="K38" s="72"/>
      <c r="L38" s="72"/>
      <c r="M38" s="72"/>
      <c r="N38" s="72"/>
      <c r="O38" s="72"/>
      <c r="P38" s="72"/>
      <c r="Q38" s="73"/>
      <c r="R38" s="36"/>
    </row>
    <row r="39" spans="1:18" ht="12.75">
      <c r="A39" s="18" t="s">
        <v>42</v>
      </c>
      <c r="B39" s="18" t="s">
        <v>49</v>
      </c>
      <c r="C39" s="15"/>
      <c r="D39" s="15"/>
      <c r="E39" s="15"/>
      <c r="F39" s="15"/>
      <c r="G39" s="22">
        <v>10</v>
      </c>
      <c r="H39" s="14"/>
      <c r="I39" s="14"/>
      <c r="J39" s="135">
        <v>8</v>
      </c>
      <c r="K39" s="136"/>
      <c r="L39" s="23">
        <v>8</v>
      </c>
      <c r="M39" s="23">
        <v>8</v>
      </c>
      <c r="N39" s="23">
        <v>8</v>
      </c>
      <c r="O39" s="23">
        <v>8</v>
      </c>
      <c r="P39" s="23">
        <v>8</v>
      </c>
      <c r="Q39" s="23">
        <v>8</v>
      </c>
      <c r="R39" s="36"/>
    </row>
    <row r="40" spans="1:18" ht="12.75">
      <c r="A40" s="18" t="s">
        <v>41</v>
      </c>
      <c r="B40" s="18" t="s">
        <v>25</v>
      </c>
      <c r="C40" s="15"/>
      <c r="D40" s="15"/>
      <c r="E40" s="15"/>
      <c r="F40" s="15">
        <v>4</v>
      </c>
      <c r="G40" s="22"/>
      <c r="H40" s="14"/>
      <c r="I40" s="14"/>
      <c r="J40" s="135">
        <v>4</v>
      </c>
      <c r="K40" s="136"/>
      <c r="L40" s="23">
        <v>4</v>
      </c>
      <c r="M40" s="23">
        <v>4</v>
      </c>
      <c r="N40" s="23">
        <v>4</v>
      </c>
      <c r="O40" s="23">
        <v>4</v>
      </c>
      <c r="P40" s="23">
        <v>4</v>
      </c>
      <c r="Q40" s="23">
        <v>4</v>
      </c>
      <c r="R40" s="36"/>
    </row>
    <row r="41" spans="1:17" ht="27" customHeight="1">
      <c r="A41" s="18" t="s">
        <v>40</v>
      </c>
      <c r="B41" s="20" t="s">
        <v>48</v>
      </c>
      <c r="C41" s="24"/>
      <c r="D41" s="24"/>
      <c r="E41" s="24"/>
      <c r="F41" s="24">
        <v>4</v>
      </c>
      <c r="G41" s="25"/>
      <c r="H41" s="62"/>
      <c r="I41" s="62"/>
      <c r="J41" s="135">
        <v>4</v>
      </c>
      <c r="K41" s="136"/>
      <c r="L41" s="23">
        <v>2</v>
      </c>
      <c r="M41" s="23">
        <v>2</v>
      </c>
      <c r="N41" s="23">
        <v>4</v>
      </c>
      <c r="O41" s="23">
        <v>2</v>
      </c>
      <c r="P41" s="23">
        <v>2</v>
      </c>
      <c r="Q41" s="23">
        <v>4</v>
      </c>
    </row>
    <row r="42" spans="1:18" ht="12.75">
      <c r="A42" s="18" t="s">
        <v>39</v>
      </c>
      <c r="B42" s="18" t="s">
        <v>50</v>
      </c>
      <c r="C42" s="24"/>
      <c r="D42" s="24"/>
      <c r="E42" s="24"/>
      <c r="F42" s="24">
        <v>4</v>
      </c>
      <c r="G42" s="25"/>
      <c r="H42" s="62"/>
      <c r="I42" s="62"/>
      <c r="J42" s="135">
        <v>2</v>
      </c>
      <c r="K42" s="136"/>
      <c r="L42" s="26">
        <v>2</v>
      </c>
      <c r="M42" s="26">
        <v>2</v>
      </c>
      <c r="N42" s="26"/>
      <c r="O42" s="26">
        <v>2</v>
      </c>
      <c r="P42" s="26">
        <v>2</v>
      </c>
      <c r="Q42" s="26">
        <v>2</v>
      </c>
      <c r="R42" s="36"/>
    </row>
    <row r="43" spans="1:18" ht="12.75">
      <c r="A43" s="18" t="s">
        <v>51</v>
      </c>
      <c r="B43" s="31" t="s">
        <v>52</v>
      </c>
      <c r="C43" s="24"/>
      <c r="D43" s="24"/>
      <c r="E43" s="24">
        <v>16</v>
      </c>
      <c r="F43" s="24"/>
      <c r="G43" s="25"/>
      <c r="H43" s="62"/>
      <c r="I43" s="62"/>
      <c r="J43" s="135">
        <v>8</v>
      </c>
      <c r="K43" s="136"/>
      <c r="L43" s="26">
        <v>8</v>
      </c>
      <c r="M43" s="26">
        <v>8</v>
      </c>
      <c r="N43" s="26">
        <v>8</v>
      </c>
      <c r="O43" s="26">
        <v>8</v>
      </c>
      <c r="P43" s="26">
        <v>8</v>
      </c>
      <c r="Q43" s="26">
        <v>8</v>
      </c>
      <c r="R43" s="36"/>
    </row>
    <row r="44" spans="1:18" ht="12.75">
      <c r="A44" s="63" t="s">
        <v>44</v>
      </c>
      <c r="B44" s="65" t="s">
        <v>37</v>
      </c>
      <c r="C44" s="67" t="s">
        <v>38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58"/>
      <c r="R44" s="36"/>
    </row>
    <row r="45" spans="1:18" ht="12.75">
      <c r="A45" s="64"/>
      <c r="B45" s="66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9"/>
      <c r="R45" s="36"/>
    </row>
    <row r="46" spans="1:17" ht="12.75">
      <c r="A46" s="28" t="s">
        <v>66</v>
      </c>
      <c r="B46" s="28" t="s">
        <v>45</v>
      </c>
      <c r="C46" s="21">
        <f>K46</f>
        <v>2</v>
      </c>
      <c r="D46" s="29"/>
      <c r="E46" s="29"/>
      <c r="F46" s="29"/>
      <c r="G46" s="29"/>
      <c r="H46" s="29"/>
      <c r="I46" s="29"/>
      <c r="J46" s="29"/>
      <c r="K46" s="29">
        <v>2</v>
      </c>
      <c r="L46" s="29"/>
      <c r="M46" s="29"/>
      <c r="N46" s="29">
        <v>2</v>
      </c>
      <c r="O46" s="29"/>
      <c r="P46" s="29"/>
      <c r="Q46" s="21">
        <v>2</v>
      </c>
    </row>
    <row r="47" spans="1:17" ht="12.75">
      <c r="A47" s="28" t="s">
        <v>67</v>
      </c>
      <c r="B47" s="28" t="s">
        <v>49</v>
      </c>
      <c r="C47" s="21">
        <v>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2.75" customHeight="1">
      <c r="A48" s="34" t="s">
        <v>68</v>
      </c>
      <c r="B48" s="28" t="s">
        <v>25</v>
      </c>
      <c r="C48" s="21">
        <v>0.5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24" customHeight="1">
      <c r="A49" s="30" t="s">
        <v>69</v>
      </c>
      <c r="B49" s="54" t="s">
        <v>48</v>
      </c>
      <c r="C49" s="27">
        <v>0.5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5.75">
      <c r="A50" s="70" t="s">
        <v>46</v>
      </c>
      <c r="B50" s="70"/>
      <c r="C50" s="8">
        <v>1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2" spans="1:18" ht="18">
      <c r="A52" s="57" t="s">
        <v>62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8">
      <c r="A53" s="57" t="s">
        <v>76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8">
      <c r="A54" s="57" t="s">
        <v>78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8">
      <c r="A55" s="57" t="s">
        <v>77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8">
      <c r="A56" s="57" t="s">
        <v>63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8">
      <c r="A57" s="57" t="s">
        <v>79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8">
      <c r="A58" s="57" t="s">
        <v>70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8">
      <c r="A59" s="57" t="s">
        <v>71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8">
      <c r="A60" s="57" t="s">
        <v>72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8">
      <c r="A61" s="57" t="s">
        <v>73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8">
      <c r="A62" s="57" t="s">
        <v>64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8">
      <c r="A63" s="57" t="s">
        <v>74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8">
      <c r="A64" s="57" t="s">
        <v>75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</sheetData>
  <mergeCells count="111">
    <mergeCell ref="J43:K43"/>
    <mergeCell ref="J39:K39"/>
    <mergeCell ref="J40:K40"/>
    <mergeCell ref="J41:K41"/>
    <mergeCell ref="J42:K42"/>
    <mergeCell ref="A9:A10"/>
    <mergeCell ref="B9:B10"/>
    <mergeCell ref="H9:I9"/>
    <mergeCell ref="J9:Q9"/>
    <mergeCell ref="E9:G9"/>
    <mergeCell ref="J12:Q12"/>
    <mergeCell ref="J14:Q14"/>
    <mergeCell ref="B12:B13"/>
    <mergeCell ref="C12:C13"/>
    <mergeCell ref="D12:D13"/>
    <mergeCell ref="H12:H13"/>
    <mergeCell ref="I12:I13"/>
    <mergeCell ref="A12:A13"/>
    <mergeCell ref="C22:C23"/>
    <mergeCell ref="A22:B23"/>
    <mergeCell ref="D22:D23"/>
    <mergeCell ref="H22:H23"/>
    <mergeCell ref="I22:I23"/>
    <mergeCell ref="E22:G23"/>
    <mergeCell ref="E12:G13"/>
    <mergeCell ref="E18:G18"/>
    <mergeCell ref="J22:J23"/>
    <mergeCell ref="K22:K23"/>
    <mergeCell ref="L22:L23"/>
    <mergeCell ref="Q22:Q23"/>
    <mergeCell ref="M22:M23"/>
    <mergeCell ref="N22:N23"/>
    <mergeCell ref="O22:O23"/>
    <mergeCell ref="P22:P23"/>
    <mergeCell ref="A24:B25"/>
    <mergeCell ref="C24:C25"/>
    <mergeCell ref="D24:D25"/>
    <mergeCell ref="H24:H25"/>
    <mergeCell ref="I24:I25"/>
    <mergeCell ref="J24:J25"/>
    <mergeCell ref="K24:K25"/>
    <mergeCell ref="L24:L25"/>
    <mergeCell ref="Q24:Q25"/>
    <mergeCell ref="E24:G25"/>
    <mergeCell ref="A26:B28"/>
    <mergeCell ref="C26:C28"/>
    <mergeCell ref="D26:D28"/>
    <mergeCell ref="H26:H28"/>
    <mergeCell ref="M24:M25"/>
    <mergeCell ref="N24:N25"/>
    <mergeCell ref="O24:O25"/>
    <mergeCell ref="P24:P25"/>
    <mergeCell ref="N26:N28"/>
    <mergeCell ref="O26:O28"/>
    <mergeCell ref="P26:P28"/>
    <mergeCell ref="I26:I28"/>
    <mergeCell ref="J26:J28"/>
    <mergeCell ref="K26:K28"/>
    <mergeCell ref="L26:L28"/>
    <mergeCell ref="Q26:Q28"/>
    <mergeCell ref="E26:G28"/>
    <mergeCell ref="E29:G29"/>
    <mergeCell ref="A32:B33"/>
    <mergeCell ref="C32:C33"/>
    <mergeCell ref="D32:D33"/>
    <mergeCell ref="E32:G33"/>
    <mergeCell ref="H32:H33"/>
    <mergeCell ref="I32:I33"/>
    <mergeCell ref="M26:M28"/>
    <mergeCell ref="J32:J33"/>
    <mergeCell ref="K32:K33"/>
    <mergeCell ref="L32:L33"/>
    <mergeCell ref="M32:M33"/>
    <mergeCell ref="N32:N33"/>
    <mergeCell ref="O32:O33"/>
    <mergeCell ref="P32:P33"/>
    <mergeCell ref="Q32:Q33"/>
    <mergeCell ref="A34:B35"/>
    <mergeCell ref="C34:C35"/>
    <mergeCell ref="Q34:Q35"/>
    <mergeCell ref="L34:L35"/>
    <mergeCell ref="M34:M35"/>
    <mergeCell ref="N34:N35"/>
    <mergeCell ref="O34:O35"/>
    <mergeCell ref="D34:D35"/>
    <mergeCell ref="E34:G35"/>
    <mergeCell ref="P34:P35"/>
    <mergeCell ref="H34:H35"/>
    <mergeCell ref="I34:I35"/>
    <mergeCell ref="J34:J35"/>
    <mergeCell ref="K34:K35"/>
    <mergeCell ref="M36:M37"/>
    <mergeCell ref="H36:H37"/>
    <mergeCell ref="I36:I37"/>
    <mergeCell ref="A36:B37"/>
    <mergeCell ref="C36:C37"/>
    <mergeCell ref="D36:D37"/>
    <mergeCell ref="E38:G38"/>
    <mergeCell ref="E36:G37"/>
    <mergeCell ref="J38:Q38"/>
    <mergeCell ref="N36:N37"/>
    <mergeCell ref="O36:O37"/>
    <mergeCell ref="P36:P37"/>
    <mergeCell ref="Q36:Q37"/>
    <mergeCell ref="J36:J37"/>
    <mergeCell ref="K36:K37"/>
    <mergeCell ref="L36:L37"/>
    <mergeCell ref="A44:A45"/>
    <mergeCell ref="B44:B45"/>
    <mergeCell ref="C44:Q45"/>
    <mergeCell ref="A50:B50"/>
  </mergeCells>
  <printOptions/>
  <pageMargins left="0.75" right="0.75" top="1" bottom="1" header="0.5" footer="0.5"/>
  <pageSetup fitToHeight="1" fitToWidth="1" horizontalDpi="600" verticalDpi="600" orientation="portrait" paperSize="9" scale="59" r:id="rId1"/>
  <ignoredErrors>
    <ignoredError sqref="C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Коммунист</cp:lastModifiedBy>
  <cp:lastPrinted>2014-01-08T18:39:48Z</cp:lastPrinted>
  <dcterms:created xsi:type="dcterms:W3CDTF">2013-04-30T10:00:42Z</dcterms:created>
  <dcterms:modified xsi:type="dcterms:W3CDTF">2014-01-08T18:40:26Z</dcterms:modified>
  <cp:category/>
  <cp:version/>
  <cp:contentType/>
  <cp:contentStatus/>
</cp:coreProperties>
</file>